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<sst xmlns="http://schemas.openxmlformats.org/spreadsheetml/2006/main" count="343" uniqueCount="100">
  <si>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</si>
  <si>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</si>
  <si>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</si>
  <si>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</si>
  <si>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</si>
  <si>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</si>
  <si>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</si>
  <si>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</si>
  <si>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</si>
  <si>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</si>
  <si>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</si>
  <si>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</si>
  <si>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</si>
  <si>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</si>
  <si>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Северная площадь</t>
  </si>
  <si>
    <t>3-2</t>
  </si>
  <si>
    <t>01.12.2016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</si>
  <si>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</si>
  <si>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</si>
  <si>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</si>
  <si>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</si>
  <si>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</si>
  <si>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</si>
  <si>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Северная пл-дь 3/2</t>
  </si>
  <si>
    <t>кв.4,5,7,8,13,14,16,17,18,19,20,22,23,25,27,29,30,31,33,34,35,36,38,39,40,42,43,44,45,47,48,49,52,56,58,59,61,63,66</t>
  </si>
  <si>
    <t xml:space="preserve">Смена трубопровода ф 25 мм (ЦО п/п) </t>
  </si>
  <si>
    <t>кв.3,7,11</t>
  </si>
  <si>
    <t>установка розетки в подъезде (лоя технических нудж) жилого дома</t>
  </si>
  <si>
    <t>2-й подъезд</t>
  </si>
  <si>
    <t>ИТОГО</t>
  </si>
  <si>
    <t>февраль 2019г.</t>
  </si>
  <si>
    <t>март 2019г.</t>
  </si>
  <si>
    <t xml:space="preserve">Смена труб ЦК </t>
  </si>
  <si>
    <t>северная пл-дь 3/2</t>
  </si>
  <si>
    <t>подвал</t>
  </si>
  <si>
    <t xml:space="preserve">Теплоизоляция труб ЦО </t>
  </si>
  <si>
    <t>АПРЕЛЬ 2019 г.</t>
  </si>
  <si>
    <t>ремонт и наладка теплообменника ф114 длин 2-8 секц.</t>
  </si>
  <si>
    <t>Май 2019г.</t>
  </si>
  <si>
    <t xml:space="preserve">смена трубопровода ф 110 мм </t>
  </si>
  <si>
    <t>ЦК</t>
  </si>
  <si>
    <t>Июнь 2019г.</t>
  </si>
  <si>
    <t>гидравлическое испытание внутридомовой системы ЦО</t>
  </si>
  <si>
    <t>гидравлическое испытание теплообмениика ф114мм длин.2м/п 8 секц.</t>
  </si>
  <si>
    <t>смена трубопровода ф20, 25 мм</t>
  </si>
  <si>
    <t>кв.39,49,(подвал)</t>
  </si>
  <si>
    <t>Июль 2019г.</t>
  </si>
  <si>
    <t>август 2019г.</t>
  </si>
  <si>
    <t>проверка технического состояния вентиляционных каналов</t>
  </si>
  <si>
    <t>кв.39,51,52,53,54,59,61,22,23,25,28, 30,31,32,2,6,7,14,17,13,20</t>
  </si>
  <si>
    <t>кв.4,38,44,40,41,42,43,45,47,50,57, 58,63,64,66</t>
  </si>
  <si>
    <t>Сентябрь 2019г.</t>
  </si>
  <si>
    <t xml:space="preserve">смена трубопровода ф 57,76 мм </t>
  </si>
  <si>
    <t>ремонт теплообменника</t>
  </si>
  <si>
    <t>ремонт мягкой кровли отдельными местами (устранение течи) на ж/д</t>
  </si>
  <si>
    <t>над.кв.№45 (дом 6-ти этажный)</t>
  </si>
  <si>
    <t>Октябрь 2019г.</t>
  </si>
  <si>
    <t>над.кв.№45 (дом 6-ти этажный)(прошу добавить в лицевой счет по статье т/р за сентябрь 2019г.)</t>
  </si>
  <si>
    <t>над.кв.№45 (дом 6-ти этажный)(прошу снять с лицевого счета по статье т/р за сентябрь 2019г.)</t>
  </si>
  <si>
    <t>Ноябрь 2019г.</t>
  </si>
  <si>
    <t xml:space="preserve">Прошу добавить в лиц.счет  по статье т/р в сентябре смена трубопровода ф 57 мм,76мм  </t>
  </si>
  <si>
    <t xml:space="preserve">Прошу снять с лиц.счет  по статье т/р в сентябре смена трубопровода ф 57 мм,76мм  </t>
  </si>
  <si>
    <t>Декабрь 2019г.</t>
  </si>
  <si>
    <t>ремонт мягкой кровли отдельными местами, герметизация мастикой на ж/д</t>
  </si>
  <si>
    <t>2-й и 4-й подъезд</t>
  </si>
  <si>
    <t>ВСЕГО</t>
  </si>
  <si>
    <t>погрузка и вывоз мусора</t>
  </si>
  <si>
    <t>Т/О УУТЭ</t>
  </si>
  <si>
    <t>ЦО</t>
  </si>
  <si>
    <t>ФЕВРАЛЬ 2019Г.</t>
  </si>
  <si>
    <t>Планово-предупредительный ремонт ЩР</t>
  </si>
  <si>
    <t>1,2,3,4-й подъезд</t>
  </si>
  <si>
    <t>ремонт электроосвещения (смена лампы) жилого дома</t>
  </si>
  <si>
    <t>3-й подъезд</t>
  </si>
  <si>
    <t>апрель 2019г.</t>
  </si>
  <si>
    <t>проверка электросчетчиков</t>
  </si>
  <si>
    <t>кв. с 1 по 66 (все квартиры в ж/д)</t>
  </si>
  <si>
    <t>май 2019г.</t>
  </si>
  <si>
    <t>дезинсекция подвальных помещений</t>
  </si>
  <si>
    <t>благоустройство придомовой территории (окраска деревьев и бордюров известковым раствором силами жителей)</t>
  </si>
  <si>
    <t>закрытие отопительного периода</t>
  </si>
  <si>
    <t>слив воды из системы</t>
  </si>
  <si>
    <t>июнь 2019г.</t>
  </si>
  <si>
    <t>установка крана шарового ф15мм</t>
  </si>
  <si>
    <t>кв.48 ХВС</t>
  </si>
  <si>
    <t>установка автоматических выключателей МОП</t>
  </si>
  <si>
    <t>кв.55</t>
  </si>
  <si>
    <t>благоустройство придомовой территории (окраска поверхности лавочек от старой краски)</t>
  </si>
  <si>
    <t>ремонт фановой трубы (герметизация)</t>
  </si>
  <si>
    <t>кв.66</t>
  </si>
  <si>
    <t>техническое обслуживание УУТЭ</t>
  </si>
  <si>
    <t>ЦО и ГВС</t>
  </si>
  <si>
    <t>Август 2019г.</t>
  </si>
  <si>
    <t>сентябрь 2019г.</t>
  </si>
  <si>
    <t>Северная пл.,3/2</t>
  </si>
  <si>
    <t>Северная площадь ,3/2</t>
  </si>
  <si>
    <t>октябрь 2019г.</t>
  </si>
  <si>
    <t>ноябрь 2019г.</t>
  </si>
  <si>
    <t>декабрь 2019г.</t>
  </si>
  <si>
    <t>подготовка к запуску системы ЦО в ж/д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</si>
</sst>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3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0" fillId="35" borderId="0" xfId="0" applyFill="1" applyAlignment="1">
      <alignment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18" sqref="E18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6" t="s">
        <v>1</v>
      </c>
      <c r="B3" s="47" t="s">
        <v>2</v>
      </c>
      <c r="C3" s="47"/>
      <c r="D3" s="48" t="s">
        <v>3</v>
      </c>
      <c r="E3" s="49" t="s">
        <v>4</v>
      </c>
      <c r="F3" s="49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9" t="s">
        <v>10</v>
      </c>
      <c r="L3" s="49" t="s">
        <v>11</v>
      </c>
    </row>
    <row r="4" spans="1:12" ht="28.5" customHeight="1">
      <c r="A4" s="46"/>
      <c r="B4" s="4" t="s">
        <v>12</v>
      </c>
      <c r="C4" s="4" t="s">
        <v>13</v>
      </c>
      <c r="D4" s="48"/>
      <c r="E4" s="48"/>
      <c r="F4" s="49"/>
      <c r="G4" s="48"/>
      <c r="H4" s="48"/>
      <c r="I4" s="48"/>
      <c r="J4" s="48"/>
      <c r="K4" s="48"/>
      <c r="L4" s="49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50" t="s">
        <v>17</v>
      </c>
      <c r="C6" s="50"/>
      <c r="D6" s="50"/>
      <c r="E6">
        <v>68141.58</v>
      </c>
      <c r="F6">
        <v>-227676.9915</v>
      </c>
      <c r="G6">
        <v>1070833.9</v>
      </c>
      <c r="H6">
        <v>1016790.61</v>
      </c>
      <c r="I6">
        <v>1081453.17</v>
      </c>
      <c r="J6">
        <v>-292339.55</v>
      </c>
      <c r="K6">
        <v>122184.87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zoomScalePageLayoutView="0" workbookViewId="0" topLeftCell="A70">
      <selection activeCell="E88" sqref="E88"/>
    </sheetView>
  </sheetViews>
  <sheetFormatPr defaultColWidth="11.57421875" defaultRowHeight="12.75"/>
  <cols>
    <col min="1" max="1" width="9.57421875" style="0" customWidth="1"/>
    <col min="2" max="2" width="36.421875" style="0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8">
      <c r="A1" s="51" t="s">
        <v>18</v>
      </c>
      <c r="B1" s="51"/>
      <c r="C1" s="51"/>
      <c r="D1" s="51"/>
      <c r="E1" s="51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21</v>
      </c>
    </row>
    <row r="3" spans="1:5" ht="57">
      <c r="A3" s="13">
        <v>1</v>
      </c>
      <c r="B3" s="14" t="s">
        <v>22</v>
      </c>
      <c r="C3" s="13" t="s">
        <v>23</v>
      </c>
      <c r="D3" s="14" t="s">
        <v>24</v>
      </c>
      <c r="E3" s="13">
        <f>9994.4</f>
        <v>9994.4</v>
      </c>
    </row>
    <row r="4" spans="1:5" ht="28.5">
      <c r="A4" s="13">
        <v>2</v>
      </c>
      <c r="B4" s="15" t="s">
        <v>25</v>
      </c>
      <c r="C4" s="13" t="s">
        <v>23</v>
      </c>
      <c r="D4" s="16" t="s">
        <v>26</v>
      </c>
      <c r="E4" s="16">
        <f>29305.71</f>
        <v>29305.71</v>
      </c>
    </row>
    <row r="5" spans="1:5" ht="42.75">
      <c r="A5" s="13">
        <v>3</v>
      </c>
      <c r="B5" s="15" t="s">
        <v>27</v>
      </c>
      <c r="C5" s="13" t="s">
        <v>23</v>
      </c>
      <c r="D5" s="16" t="s">
        <v>28</v>
      </c>
      <c r="E5" s="16">
        <f>455.86</f>
        <v>455.86</v>
      </c>
    </row>
    <row r="6" spans="1:5" ht="15">
      <c r="A6" s="17"/>
      <c r="B6" s="17" t="s">
        <v>29</v>
      </c>
      <c r="C6" s="17"/>
      <c r="D6" s="17"/>
      <c r="E6" s="17">
        <f>SUM(E3:E5)</f>
        <v>39755.97</v>
      </c>
    </row>
    <row r="7" spans="1:5" ht="15">
      <c r="A7" s="18"/>
      <c r="B7" s="18"/>
      <c r="C7" s="18"/>
      <c r="D7" s="18"/>
      <c r="E7" s="18"/>
    </row>
    <row r="8" spans="1:5" ht="15.75" customHeight="1">
      <c r="A8" s="52" t="s">
        <v>30</v>
      </c>
      <c r="B8" s="52"/>
      <c r="C8" s="52"/>
      <c r="D8" s="52"/>
      <c r="E8" s="52"/>
    </row>
    <row r="9" spans="1:5" ht="15.75">
      <c r="A9" s="11" t="s">
        <v>1</v>
      </c>
      <c r="B9" s="12" t="s">
        <v>19</v>
      </c>
      <c r="C9" s="12" t="s">
        <v>2</v>
      </c>
      <c r="D9" s="12" t="s">
        <v>20</v>
      </c>
      <c r="E9" s="12" t="s">
        <v>21</v>
      </c>
    </row>
    <row r="10" spans="1:5" ht="14.25">
      <c r="A10" s="13">
        <v>1</v>
      </c>
      <c r="B10" s="19"/>
      <c r="C10" s="20" t="s">
        <v>23</v>
      </c>
      <c r="D10" s="21"/>
      <c r="E10" s="21"/>
    </row>
    <row r="11" spans="1:5" ht="14.25">
      <c r="A11" s="13">
        <v>2</v>
      </c>
      <c r="B11" s="15"/>
      <c r="C11" s="13" t="s">
        <v>23</v>
      </c>
      <c r="D11" s="16"/>
      <c r="E11" s="16"/>
    </row>
    <row r="12" spans="1:5" ht="14.25">
      <c r="A12" s="13">
        <v>3</v>
      </c>
      <c r="B12" s="15"/>
      <c r="C12" s="13" t="s">
        <v>23</v>
      </c>
      <c r="D12" s="16"/>
      <c r="E12" s="16"/>
    </row>
    <row r="13" spans="1:5" ht="15">
      <c r="A13" s="17"/>
      <c r="B13" s="17" t="s">
        <v>29</v>
      </c>
      <c r="C13" s="17"/>
      <c r="D13" s="17"/>
      <c r="E13" s="17">
        <f>SUM(E10:E12)</f>
        <v>0</v>
      </c>
    </row>
    <row r="14" spans="1:5" ht="15">
      <c r="A14" s="18"/>
      <c r="B14" s="18"/>
      <c r="C14" s="18"/>
      <c r="D14" s="18"/>
      <c r="E14" s="18"/>
    </row>
    <row r="15" spans="1:5" ht="18">
      <c r="A15" s="53" t="s">
        <v>31</v>
      </c>
      <c r="B15" s="53"/>
      <c r="C15" s="53"/>
      <c r="D15" s="53"/>
      <c r="E15" s="53"/>
    </row>
    <row r="16" spans="1:5" ht="15.75">
      <c r="A16" s="11" t="s">
        <v>1</v>
      </c>
      <c r="B16" s="12" t="s">
        <v>19</v>
      </c>
      <c r="C16" s="12" t="s">
        <v>2</v>
      </c>
      <c r="D16" s="12" t="s">
        <v>20</v>
      </c>
      <c r="E16" s="12" t="s">
        <v>21</v>
      </c>
    </row>
    <row r="17" spans="1:5" ht="14.25">
      <c r="A17" s="13">
        <v>1</v>
      </c>
      <c r="B17" s="14" t="s">
        <v>32</v>
      </c>
      <c r="C17" s="13" t="s">
        <v>33</v>
      </c>
      <c r="D17" s="13" t="s">
        <v>34</v>
      </c>
      <c r="E17" s="13">
        <f>5006.25</f>
        <v>5006.25</v>
      </c>
    </row>
    <row r="18" spans="1:5" ht="14.25">
      <c r="A18" s="13">
        <v>2</v>
      </c>
      <c r="B18" s="21" t="s">
        <v>35</v>
      </c>
      <c r="C18" s="16" t="s">
        <v>33</v>
      </c>
      <c r="D18" s="21" t="s">
        <v>34</v>
      </c>
      <c r="E18" s="21">
        <f>16550.06</f>
        <v>16550.06</v>
      </c>
    </row>
    <row r="19" spans="1:5" ht="15">
      <c r="A19" s="17"/>
      <c r="B19" s="17" t="s">
        <v>29</v>
      </c>
      <c r="C19" s="17"/>
      <c r="D19" s="17"/>
      <c r="E19" s="17">
        <f>E17+E18</f>
        <v>21556.31</v>
      </c>
    </row>
    <row r="20" spans="1:5" ht="12.75">
      <c r="A20" s="9"/>
      <c r="B20" s="9"/>
      <c r="C20" s="9"/>
      <c r="D20" s="9"/>
      <c r="E20" s="9"/>
    </row>
    <row r="21" spans="1:5" ht="17.25" customHeight="1">
      <c r="A21" s="54" t="s">
        <v>36</v>
      </c>
      <c r="B21" s="54"/>
      <c r="C21" s="54"/>
      <c r="D21" s="54"/>
      <c r="E21" s="54"/>
    </row>
    <row r="22" spans="1:5" ht="15.75">
      <c r="A22" s="11" t="s">
        <v>1</v>
      </c>
      <c r="B22" s="12" t="s">
        <v>19</v>
      </c>
      <c r="C22" s="12" t="s">
        <v>2</v>
      </c>
      <c r="D22" s="12" t="s">
        <v>20</v>
      </c>
      <c r="E22" s="12" t="s">
        <v>21</v>
      </c>
    </row>
    <row r="23" spans="1:5" ht="42.75">
      <c r="A23" s="13">
        <v>1</v>
      </c>
      <c r="B23" s="14" t="s">
        <v>37</v>
      </c>
      <c r="C23" s="13" t="s">
        <v>23</v>
      </c>
      <c r="D23" s="20"/>
      <c r="E23" s="13">
        <v>4257.93</v>
      </c>
    </row>
    <row r="24" spans="1:5" ht="14.25">
      <c r="A24" s="13">
        <v>2</v>
      </c>
      <c r="B24" s="22"/>
      <c r="C24" s="23"/>
      <c r="D24" s="23"/>
      <c r="E24" s="23"/>
    </row>
    <row r="25" spans="1:5" ht="14.25">
      <c r="A25" s="13"/>
      <c r="B25" s="24"/>
      <c r="C25" s="21"/>
      <c r="D25" s="20"/>
      <c r="E25" s="20"/>
    </row>
    <row r="26" spans="1:5" ht="14.25">
      <c r="A26" s="13">
        <v>4</v>
      </c>
      <c r="B26" s="25"/>
      <c r="C26" s="21"/>
      <c r="D26" s="20"/>
      <c r="E26" s="20"/>
    </row>
    <row r="27" spans="1:5" ht="15">
      <c r="A27" s="17"/>
      <c r="B27" s="17" t="s">
        <v>29</v>
      </c>
      <c r="C27" s="17"/>
      <c r="D27" s="17"/>
      <c r="E27" s="17">
        <f>E23+E24+E25+E26</f>
        <v>4257.93</v>
      </c>
    </row>
    <row r="28" spans="1:5" ht="12.75">
      <c r="A28" s="9"/>
      <c r="B28" s="9"/>
      <c r="C28" s="9"/>
      <c r="D28" s="9"/>
      <c r="E28" s="9"/>
    </row>
    <row r="29" spans="1:5" ht="18">
      <c r="A29" s="53" t="s">
        <v>38</v>
      </c>
      <c r="B29" s="53"/>
      <c r="C29" s="53"/>
      <c r="D29" s="53"/>
      <c r="E29" s="53"/>
    </row>
    <row r="30" spans="1:5" ht="15.75">
      <c r="A30" s="11" t="s">
        <v>1</v>
      </c>
      <c r="B30" s="12" t="s">
        <v>19</v>
      </c>
      <c r="C30" s="12" t="s">
        <v>2</v>
      </c>
      <c r="D30" s="12" t="s">
        <v>20</v>
      </c>
      <c r="E30" s="12" t="s">
        <v>21</v>
      </c>
    </row>
    <row r="31" spans="1:5" ht="14.25">
      <c r="A31" s="13">
        <v>1</v>
      </c>
      <c r="B31" s="14" t="s">
        <v>39</v>
      </c>
      <c r="C31" s="13" t="s">
        <v>23</v>
      </c>
      <c r="D31" s="13" t="s">
        <v>40</v>
      </c>
      <c r="E31" s="13">
        <v>2504.94</v>
      </c>
    </row>
    <row r="32" spans="1:5" ht="14.25">
      <c r="A32" s="13">
        <v>2</v>
      </c>
      <c r="B32" s="21"/>
      <c r="C32" s="21" t="s">
        <v>33</v>
      </c>
      <c r="D32" s="20"/>
      <c r="E32" s="20"/>
    </row>
    <row r="33" spans="1:5" ht="14.25">
      <c r="A33" s="13">
        <v>3</v>
      </c>
      <c r="B33" s="13"/>
      <c r="C33" s="13"/>
      <c r="D33" s="13"/>
      <c r="E33" s="13"/>
    </row>
    <row r="34" spans="1:5" ht="15">
      <c r="A34" s="17"/>
      <c r="B34" s="17" t="s">
        <v>29</v>
      </c>
      <c r="C34" s="17"/>
      <c r="D34" s="17"/>
      <c r="E34" s="17">
        <f>E32+E31+E33</f>
        <v>2504.94</v>
      </c>
    </row>
    <row r="35" spans="1:5" ht="12.75">
      <c r="A35" s="9"/>
      <c r="B35" s="9"/>
      <c r="C35" s="9"/>
      <c r="D35" s="9"/>
      <c r="E35" s="9"/>
    </row>
    <row r="36" spans="1:5" ht="18">
      <c r="A36" s="53" t="s">
        <v>41</v>
      </c>
      <c r="B36" s="53"/>
      <c r="C36" s="53"/>
      <c r="D36" s="53"/>
      <c r="E36" s="53"/>
    </row>
    <row r="37" spans="1:5" ht="15.75">
      <c r="A37" s="11" t="s">
        <v>1</v>
      </c>
      <c r="B37" s="12" t="s">
        <v>19</v>
      </c>
      <c r="C37" s="12" t="s">
        <v>2</v>
      </c>
      <c r="D37" s="12" t="s">
        <v>20</v>
      </c>
      <c r="E37" s="12" t="s">
        <v>21</v>
      </c>
    </row>
    <row r="38" spans="1:5" ht="28.5">
      <c r="A38" s="13">
        <v>1</v>
      </c>
      <c r="B38" s="20" t="s">
        <v>42</v>
      </c>
      <c r="C38" s="13" t="s">
        <v>23</v>
      </c>
      <c r="D38" s="13"/>
      <c r="E38" s="13">
        <v>24654.75</v>
      </c>
    </row>
    <row r="39" spans="1:5" ht="42.75">
      <c r="A39" s="13">
        <v>2</v>
      </c>
      <c r="B39" s="21" t="s">
        <v>43</v>
      </c>
      <c r="C39" s="21" t="s">
        <v>33</v>
      </c>
      <c r="D39" s="20"/>
      <c r="E39" s="20">
        <v>26262.47</v>
      </c>
    </row>
    <row r="40" spans="1:5" ht="28.5">
      <c r="A40" s="13">
        <v>3</v>
      </c>
      <c r="B40" s="20" t="s">
        <v>44</v>
      </c>
      <c r="C40" s="20" t="s">
        <v>33</v>
      </c>
      <c r="D40" s="20" t="s">
        <v>45</v>
      </c>
      <c r="E40" s="20">
        <v>7816.4</v>
      </c>
    </row>
    <row r="41" spans="1:5" ht="14.25">
      <c r="A41" s="13"/>
      <c r="B41" s="20"/>
      <c r="C41" s="20"/>
      <c r="D41" s="20"/>
      <c r="E41" s="20"/>
    </row>
    <row r="42" spans="1:5" ht="15">
      <c r="A42" s="17"/>
      <c r="B42" s="17" t="s">
        <v>29</v>
      </c>
      <c r="C42" s="17"/>
      <c r="D42" s="17"/>
      <c r="E42" s="17">
        <f>SUM(E38:E40)</f>
        <v>58733.62</v>
      </c>
    </row>
    <row r="43" spans="1:5" ht="15">
      <c r="A43" s="18"/>
      <c r="B43" s="18"/>
      <c r="C43" s="18"/>
      <c r="D43" s="18"/>
      <c r="E43" s="18"/>
    </row>
    <row r="44" spans="1:5" ht="18">
      <c r="A44" s="53" t="s">
        <v>46</v>
      </c>
      <c r="B44" s="53"/>
      <c r="C44" s="53"/>
      <c r="D44" s="53"/>
      <c r="E44" s="53"/>
    </row>
    <row r="45" spans="1:5" ht="15.75">
      <c r="A45" s="11" t="s">
        <v>1</v>
      </c>
      <c r="B45" s="12" t="s">
        <v>19</v>
      </c>
      <c r="C45" s="12" t="s">
        <v>2</v>
      </c>
      <c r="D45" s="12" t="s">
        <v>20</v>
      </c>
      <c r="E45" s="12" t="s">
        <v>21</v>
      </c>
    </row>
    <row r="46" spans="1:5" ht="14.25">
      <c r="A46" s="13">
        <v>1</v>
      </c>
      <c r="B46" s="20"/>
      <c r="C46" s="13" t="s">
        <v>23</v>
      </c>
      <c r="D46" s="13"/>
      <c r="E46" s="13"/>
    </row>
    <row r="47" spans="1:5" ht="14.25">
      <c r="A47" s="13">
        <v>2</v>
      </c>
      <c r="B47" s="19"/>
      <c r="C47" s="20" t="s">
        <v>33</v>
      </c>
      <c r="D47" s="20"/>
      <c r="E47" s="20"/>
    </row>
    <row r="48" spans="1:5" ht="15">
      <c r="A48" s="13">
        <v>3</v>
      </c>
      <c r="B48" s="26"/>
      <c r="C48" s="20" t="s">
        <v>33</v>
      </c>
      <c r="D48" s="20"/>
      <c r="E48" s="20"/>
    </row>
    <row r="49" spans="1:5" ht="15">
      <c r="A49" s="17"/>
      <c r="B49" s="17" t="s">
        <v>29</v>
      </c>
      <c r="C49" s="17"/>
      <c r="D49" s="17"/>
      <c r="E49" s="17">
        <f>SUM(E46:E48)</f>
        <v>0</v>
      </c>
    </row>
    <row r="50" spans="1:5" ht="18">
      <c r="A50" s="55"/>
      <c r="B50" s="55"/>
      <c r="C50" s="55"/>
      <c r="D50" s="55"/>
      <c r="E50" s="55"/>
    </row>
    <row r="51" spans="1:5" ht="18">
      <c r="A51" s="53" t="s">
        <v>47</v>
      </c>
      <c r="B51" s="53"/>
      <c r="C51" s="53"/>
      <c r="D51" s="53"/>
      <c r="E51" s="53"/>
    </row>
    <row r="52" spans="1:5" ht="15.75">
      <c r="A52" s="11" t="s">
        <v>1</v>
      </c>
      <c r="B52" s="12" t="s">
        <v>19</v>
      </c>
      <c r="C52" s="12" t="s">
        <v>2</v>
      </c>
      <c r="D52" s="12" t="s">
        <v>20</v>
      </c>
      <c r="E52" s="12" t="s">
        <v>21</v>
      </c>
    </row>
    <row r="53" spans="1:5" ht="42.75">
      <c r="A53" s="13">
        <v>1</v>
      </c>
      <c r="B53" s="20" t="s">
        <v>48</v>
      </c>
      <c r="C53" s="13" t="s">
        <v>23</v>
      </c>
      <c r="D53" s="20" t="s">
        <v>49</v>
      </c>
      <c r="E53" s="13">
        <v>6193.2</v>
      </c>
    </row>
    <row r="54" spans="1:5" ht="42.75">
      <c r="A54" s="13"/>
      <c r="B54" s="20" t="s">
        <v>48</v>
      </c>
      <c r="C54" s="13" t="s">
        <v>23</v>
      </c>
      <c r="D54" s="20" t="s">
        <v>50</v>
      </c>
      <c r="E54" s="13">
        <v>3234.4</v>
      </c>
    </row>
    <row r="55" spans="1:5" ht="14.25">
      <c r="A55" s="13">
        <v>2</v>
      </c>
      <c r="B55" s="21"/>
      <c r="C55" s="13" t="s">
        <v>23</v>
      </c>
      <c r="D55" s="21"/>
      <c r="E55" s="21"/>
    </row>
    <row r="56" spans="1:5" ht="14.25">
      <c r="A56" s="13">
        <v>3</v>
      </c>
      <c r="B56" s="20"/>
      <c r="C56" s="13" t="s">
        <v>23</v>
      </c>
      <c r="D56" s="14"/>
      <c r="E56" s="13"/>
    </row>
    <row r="57" spans="1:5" ht="15">
      <c r="A57" s="17"/>
      <c r="B57" s="17"/>
      <c r="C57" s="17"/>
      <c r="D57" s="17"/>
      <c r="E57" s="17">
        <f>SUM(E53:E56)</f>
        <v>9427.6</v>
      </c>
    </row>
    <row r="58" spans="1:5" ht="15">
      <c r="A58" s="18"/>
      <c r="B58" s="18"/>
      <c r="C58" s="18"/>
      <c r="D58" s="18"/>
      <c r="E58" s="18"/>
    </row>
    <row r="59" spans="1:5" ht="18">
      <c r="A59" s="53" t="s">
        <v>51</v>
      </c>
      <c r="B59" s="53"/>
      <c r="C59" s="53"/>
      <c r="D59" s="53"/>
      <c r="E59" s="53"/>
    </row>
    <row r="60" spans="1:5" ht="15.75">
      <c r="A60" s="11" t="s">
        <v>1</v>
      </c>
      <c r="B60" s="12" t="s">
        <v>19</v>
      </c>
      <c r="C60" s="12" t="s">
        <v>2</v>
      </c>
      <c r="D60" s="12" t="s">
        <v>20</v>
      </c>
      <c r="E60" s="12" t="s">
        <v>21</v>
      </c>
    </row>
    <row r="61" spans="1:5" ht="28.5">
      <c r="A61" s="13">
        <v>1</v>
      </c>
      <c r="B61" s="20" t="s">
        <v>52</v>
      </c>
      <c r="C61" s="13" t="s">
        <v>23</v>
      </c>
      <c r="D61" s="13" t="s">
        <v>53</v>
      </c>
      <c r="E61" s="13">
        <v>2551.16</v>
      </c>
    </row>
    <row r="62" spans="1:5" ht="42.75">
      <c r="A62" s="13">
        <v>2</v>
      </c>
      <c r="B62" s="21" t="s">
        <v>54</v>
      </c>
      <c r="C62" s="13" t="s">
        <v>23</v>
      </c>
      <c r="D62" s="21" t="s">
        <v>55</v>
      </c>
      <c r="E62" s="21">
        <v>132199.27</v>
      </c>
    </row>
    <row r="63" spans="1:5" ht="14.25">
      <c r="A63" s="13">
        <v>3</v>
      </c>
      <c r="B63" s="20"/>
      <c r="C63" s="13" t="s">
        <v>23</v>
      </c>
      <c r="D63" s="13"/>
      <c r="E63" s="13"/>
    </row>
    <row r="64" spans="1:5" ht="15">
      <c r="A64" s="17"/>
      <c r="B64" s="17" t="s">
        <v>29</v>
      </c>
      <c r="C64" s="17"/>
      <c r="D64" s="17"/>
      <c r="E64" s="17">
        <f>SUM(E61:E63)</f>
        <v>134750.43</v>
      </c>
    </row>
    <row r="65" spans="1:5" s="28" customFormat="1" ht="15">
      <c r="A65" s="27"/>
      <c r="B65" s="27"/>
      <c r="C65" s="27"/>
      <c r="D65" s="27"/>
      <c r="E65" s="27"/>
    </row>
    <row r="66" spans="1:5" s="28" customFormat="1" ht="18">
      <c r="A66" s="53" t="s">
        <v>56</v>
      </c>
      <c r="B66" s="53"/>
      <c r="C66" s="53"/>
      <c r="D66" s="53"/>
      <c r="E66" s="53"/>
    </row>
    <row r="67" spans="1:5" s="28" customFormat="1" ht="15.75">
      <c r="A67" s="11" t="s">
        <v>1</v>
      </c>
      <c r="B67" s="12" t="s">
        <v>19</v>
      </c>
      <c r="C67" s="12" t="s">
        <v>2</v>
      </c>
      <c r="D67" s="12" t="s">
        <v>20</v>
      </c>
      <c r="E67" s="12" t="s">
        <v>21</v>
      </c>
    </row>
    <row r="68" spans="1:5" s="28" customFormat="1" ht="59.25" customHeight="1">
      <c r="A68" s="13">
        <v>1</v>
      </c>
      <c r="B68" s="20" t="s">
        <v>54</v>
      </c>
      <c r="C68" s="13" t="s">
        <v>23</v>
      </c>
      <c r="D68" s="21" t="s">
        <v>57</v>
      </c>
      <c r="E68" s="13">
        <v>180049.2</v>
      </c>
    </row>
    <row r="69" spans="1:5" s="28" customFormat="1" ht="55.5" customHeight="1">
      <c r="A69" s="23">
        <v>2</v>
      </c>
      <c r="B69" s="22" t="s">
        <v>54</v>
      </c>
      <c r="C69" s="23" t="s">
        <v>23</v>
      </c>
      <c r="D69" s="29" t="s">
        <v>58</v>
      </c>
      <c r="E69" s="23">
        <v>-132199.27</v>
      </c>
    </row>
    <row r="70" spans="1:5" s="28" customFormat="1" ht="15">
      <c r="A70" s="13">
        <v>3</v>
      </c>
      <c r="B70" s="26"/>
      <c r="C70" s="20" t="s">
        <v>33</v>
      </c>
      <c r="D70" s="20"/>
      <c r="E70" s="20"/>
    </row>
    <row r="71" spans="1:5" s="28" customFormat="1" ht="15">
      <c r="A71" s="17"/>
      <c r="B71" s="17" t="s">
        <v>29</v>
      </c>
      <c r="C71" s="17"/>
      <c r="D71" s="17"/>
      <c r="E71" s="17">
        <f>SUM(E68:E70)</f>
        <v>47849.93000000002</v>
      </c>
    </row>
    <row r="72" spans="1:5" s="28" customFormat="1" ht="15">
      <c r="A72" s="27"/>
      <c r="B72" s="27"/>
      <c r="C72" s="27"/>
      <c r="D72" s="27"/>
      <c r="E72" s="27"/>
    </row>
    <row r="73" spans="1:5" s="28" customFormat="1" ht="18">
      <c r="A73" s="53" t="s">
        <v>59</v>
      </c>
      <c r="B73" s="53"/>
      <c r="C73" s="53"/>
      <c r="D73" s="53"/>
      <c r="E73" s="53"/>
    </row>
    <row r="74" spans="1:5" s="28" customFormat="1" ht="15.75">
      <c r="A74" s="11" t="s">
        <v>1</v>
      </c>
      <c r="B74" s="12" t="s">
        <v>19</v>
      </c>
      <c r="C74" s="12" t="s">
        <v>2</v>
      </c>
      <c r="D74" s="12" t="s">
        <v>20</v>
      </c>
      <c r="E74" s="12" t="s">
        <v>21</v>
      </c>
    </row>
    <row r="75" spans="1:5" s="28" customFormat="1" ht="48.75" customHeight="1">
      <c r="A75" s="13">
        <v>1</v>
      </c>
      <c r="B75" s="20" t="s">
        <v>60</v>
      </c>
      <c r="C75" s="13" t="s">
        <v>23</v>
      </c>
      <c r="D75" s="13" t="s">
        <v>53</v>
      </c>
      <c r="E75" s="13">
        <f>2225.99</f>
        <v>2225.99</v>
      </c>
    </row>
    <row r="76" spans="1:5" s="28" customFormat="1" ht="42.75">
      <c r="A76" s="30">
        <v>2</v>
      </c>
      <c r="B76" s="31" t="s">
        <v>61</v>
      </c>
      <c r="C76" s="31" t="s">
        <v>33</v>
      </c>
      <c r="D76" s="30" t="s">
        <v>53</v>
      </c>
      <c r="E76" s="31">
        <f>-2551.16</f>
        <v>-2551.16</v>
      </c>
    </row>
    <row r="77" spans="1:5" s="28" customFormat="1" ht="15">
      <c r="A77" s="13">
        <v>3</v>
      </c>
      <c r="B77" s="26"/>
      <c r="C77" s="20" t="s">
        <v>33</v>
      </c>
      <c r="D77" s="20"/>
      <c r="E77" s="20"/>
    </row>
    <row r="78" spans="1:5" s="28" customFormat="1" ht="15">
      <c r="A78" s="17"/>
      <c r="B78" s="17" t="s">
        <v>29</v>
      </c>
      <c r="C78" s="17"/>
      <c r="D78" s="17"/>
      <c r="E78" s="17">
        <f>SUM(E75:E77)</f>
        <v>-325.1700000000001</v>
      </c>
    </row>
    <row r="79" spans="1:5" s="28" customFormat="1" ht="15">
      <c r="A79" s="27"/>
      <c r="B79" s="27"/>
      <c r="C79" s="27"/>
      <c r="D79" s="27"/>
      <c r="E79" s="27"/>
    </row>
    <row r="80" spans="1:5" s="28" customFormat="1" ht="18">
      <c r="A80" s="53" t="s">
        <v>62</v>
      </c>
      <c r="B80" s="53"/>
      <c r="C80" s="53"/>
      <c r="D80" s="53"/>
      <c r="E80" s="53"/>
    </row>
    <row r="81" spans="1:5" s="28" customFormat="1" ht="15.75">
      <c r="A81" s="11" t="s">
        <v>1</v>
      </c>
      <c r="B81" s="12" t="s">
        <v>19</v>
      </c>
      <c r="C81" s="12" t="s">
        <v>2</v>
      </c>
      <c r="D81" s="12" t="s">
        <v>20</v>
      </c>
      <c r="E81" s="12" t="s">
        <v>21</v>
      </c>
    </row>
    <row r="82" spans="1:5" s="28" customFormat="1" ht="42.75">
      <c r="A82" s="13">
        <v>1</v>
      </c>
      <c r="B82" s="20" t="s">
        <v>63</v>
      </c>
      <c r="C82" s="13" t="s">
        <v>23</v>
      </c>
      <c r="D82" s="13" t="s">
        <v>64</v>
      </c>
      <c r="E82" s="13">
        <v>192132.85</v>
      </c>
    </row>
    <row r="83" spans="1:5" s="28" customFormat="1" ht="14.25">
      <c r="A83" s="13">
        <v>2</v>
      </c>
      <c r="B83" s="19"/>
      <c r="C83" s="20" t="s">
        <v>33</v>
      </c>
      <c r="D83" s="20"/>
      <c r="E83" s="20"/>
    </row>
    <row r="84" spans="1:5" s="28" customFormat="1" ht="15">
      <c r="A84" s="13">
        <v>3</v>
      </c>
      <c r="B84" s="26"/>
      <c r="C84" s="20" t="s">
        <v>33</v>
      </c>
      <c r="D84" s="20"/>
      <c r="E84" s="20"/>
    </row>
    <row r="85" spans="1:5" s="28" customFormat="1" ht="15">
      <c r="A85" s="17"/>
      <c r="B85" s="17" t="s">
        <v>29</v>
      </c>
      <c r="C85" s="17"/>
      <c r="D85" s="17"/>
      <c r="E85" s="17">
        <f>SUM(E82:E84)</f>
        <v>192132.85</v>
      </c>
    </row>
    <row r="86" spans="1:5" s="28" customFormat="1" ht="15">
      <c r="A86" s="27"/>
      <c r="B86" s="27"/>
      <c r="C86" s="27"/>
      <c r="D86" s="27"/>
      <c r="E86" s="27"/>
    </row>
    <row r="87" spans="1:5" ht="15">
      <c r="A87" s="32"/>
      <c r="B87" s="32" t="s">
        <v>65</v>
      </c>
      <c r="C87" s="32"/>
      <c r="D87" s="32"/>
      <c r="E87" s="32">
        <f>E6+E13+E19+E27+E34+E42+E49+E57+E64+E71+E78+E85</f>
        <v>510644.41000000003</v>
      </c>
    </row>
  </sheetData>
  <sheetProtection selectLockedCells="1" selectUnlockedCells="1"/>
  <mergeCells count="13">
    <mergeCell ref="A80:E80"/>
    <mergeCell ref="A44:E44"/>
    <mergeCell ref="A50:E50"/>
    <mergeCell ref="A51:E51"/>
    <mergeCell ref="A59:E59"/>
    <mergeCell ref="A66:E66"/>
    <mergeCell ref="A73:E73"/>
    <mergeCell ref="A1:E1"/>
    <mergeCell ref="A8:E8"/>
    <mergeCell ref="A15:E15"/>
    <mergeCell ref="A21:E21"/>
    <mergeCell ref="A29:E29"/>
    <mergeCell ref="A36:E3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="80" zoomScaleNormal="80" zoomScalePageLayoutView="0" workbookViewId="0" topLeftCell="A64">
      <selection activeCell="E91" sqref="E91"/>
    </sheetView>
  </sheetViews>
  <sheetFormatPr defaultColWidth="11.57421875" defaultRowHeight="12.75"/>
  <cols>
    <col min="1" max="1" width="9.57421875" style="33" customWidth="1"/>
    <col min="2" max="2" width="43.421875" style="33" customWidth="1"/>
    <col min="3" max="3" width="28.57421875" style="33" customWidth="1"/>
    <col min="4" max="4" width="36.8515625" style="33" customWidth="1"/>
    <col min="5" max="5" width="16.57421875" style="33" customWidth="1"/>
    <col min="6" max="16384" width="11.57421875" style="33" customWidth="1"/>
  </cols>
  <sheetData>
    <row r="1" spans="1:5" ht="18" customHeight="1">
      <c r="A1" s="52" t="s">
        <v>18</v>
      </c>
      <c r="B1" s="52"/>
      <c r="C1" s="52"/>
      <c r="D1" s="52"/>
      <c r="E1" s="52"/>
    </row>
    <row r="2" spans="1:5" ht="15.75">
      <c r="A2" s="11" t="s">
        <v>1</v>
      </c>
      <c r="B2" s="34" t="s">
        <v>19</v>
      </c>
      <c r="C2" s="34" t="s">
        <v>2</v>
      </c>
      <c r="D2" s="34" t="s">
        <v>20</v>
      </c>
      <c r="E2" s="34" t="s">
        <v>21</v>
      </c>
    </row>
    <row r="3" spans="1:5" ht="14.25">
      <c r="A3" s="20">
        <v>1</v>
      </c>
      <c r="B3" s="21" t="s">
        <v>66</v>
      </c>
      <c r="C3" s="20" t="s">
        <v>23</v>
      </c>
      <c r="D3" s="21"/>
      <c r="E3" s="21">
        <f>3162.52</f>
        <v>3162.52</v>
      </c>
    </row>
    <row r="4" spans="1:5" ht="14.25">
      <c r="A4" s="20">
        <v>2</v>
      </c>
      <c r="B4" s="21" t="s">
        <v>67</v>
      </c>
      <c r="C4" s="20" t="s">
        <v>23</v>
      </c>
      <c r="D4" s="21" t="s">
        <v>68</v>
      </c>
      <c r="E4" s="21">
        <f>1730.08</f>
        <v>1730.08</v>
      </c>
    </row>
    <row r="5" spans="1:5" ht="14.25">
      <c r="A5" s="20"/>
      <c r="B5" s="35"/>
      <c r="C5" s="20" t="s">
        <v>23</v>
      </c>
      <c r="D5" s="21"/>
      <c r="E5" s="21"/>
    </row>
    <row r="6" spans="1:5" ht="15">
      <c r="A6" s="36"/>
      <c r="B6" s="36" t="s">
        <v>29</v>
      </c>
      <c r="C6" s="36"/>
      <c r="D6" s="36"/>
      <c r="E6" s="36">
        <f>E3+E4+E5</f>
        <v>4892.6</v>
      </c>
    </row>
    <row r="7" spans="1:5" ht="12.75">
      <c r="A7" s="37"/>
      <c r="B7" s="37"/>
      <c r="C7" s="37"/>
      <c r="D7" s="37"/>
      <c r="E7" s="37"/>
    </row>
    <row r="8" spans="1:5" ht="18" customHeight="1">
      <c r="A8" s="52" t="s">
        <v>69</v>
      </c>
      <c r="B8" s="52"/>
      <c r="C8" s="52"/>
      <c r="D8" s="52"/>
      <c r="E8" s="52"/>
    </row>
    <row r="9" spans="1:5" ht="15.75">
      <c r="A9" s="11" t="s">
        <v>1</v>
      </c>
      <c r="B9" s="34" t="s">
        <v>19</v>
      </c>
      <c r="C9" s="34" t="s">
        <v>2</v>
      </c>
      <c r="D9" s="34" t="s">
        <v>20</v>
      </c>
      <c r="E9" s="34" t="s">
        <v>21</v>
      </c>
    </row>
    <row r="10" spans="1:5" ht="14.25">
      <c r="A10" s="38">
        <v>1</v>
      </c>
      <c r="B10" s="21" t="s">
        <v>67</v>
      </c>
      <c r="C10" s="20" t="s">
        <v>23</v>
      </c>
      <c r="D10" s="21" t="s">
        <v>68</v>
      </c>
      <c r="E10" s="21">
        <f>1730.08</f>
        <v>1730.08</v>
      </c>
    </row>
    <row r="11" spans="1:5" ht="28.5">
      <c r="A11" s="38">
        <v>2</v>
      </c>
      <c r="B11" s="35" t="s">
        <v>70</v>
      </c>
      <c r="C11" s="20" t="s">
        <v>23</v>
      </c>
      <c r="D11" s="21" t="s">
        <v>71</v>
      </c>
      <c r="E11" s="21">
        <f>8095.46</f>
        <v>8095.46</v>
      </c>
    </row>
    <row r="12" spans="1:5" ht="28.5">
      <c r="A12" s="38">
        <v>3</v>
      </c>
      <c r="B12" s="35" t="s">
        <v>72</v>
      </c>
      <c r="C12" s="20" t="s">
        <v>23</v>
      </c>
      <c r="D12" s="21" t="s">
        <v>73</v>
      </c>
      <c r="E12" s="21">
        <f>312.47</f>
        <v>312.47</v>
      </c>
    </row>
    <row r="13" spans="1:5" ht="14.25">
      <c r="A13" s="38"/>
      <c r="B13" s="35"/>
      <c r="C13" s="20" t="s">
        <v>23</v>
      </c>
      <c r="D13" s="21"/>
      <c r="E13" s="21"/>
    </row>
    <row r="14" spans="1:5" ht="14.25">
      <c r="A14" s="38"/>
      <c r="B14" s="19"/>
      <c r="C14" s="20" t="s">
        <v>23</v>
      </c>
      <c r="D14" s="21"/>
      <c r="E14" s="21"/>
    </row>
    <row r="15" spans="1:5" ht="14.25">
      <c r="A15" s="38"/>
      <c r="B15" s="21"/>
      <c r="C15" s="21"/>
      <c r="D15" s="35"/>
      <c r="E15" s="21"/>
    </row>
    <row r="16" spans="1:5" ht="15">
      <c r="A16" s="36"/>
      <c r="B16" s="36" t="s">
        <v>29</v>
      </c>
      <c r="C16" s="36"/>
      <c r="D16" s="36"/>
      <c r="E16" s="36">
        <f>SUM(E10:E15)</f>
        <v>10138.01</v>
      </c>
    </row>
    <row r="17" spans="1:5" ht="12.75">
      <c r="A17" s="37"/>
      <c r="B17" s="37"/>
      <c r="C17" s="37"/>
      <c r="D17" s="37"/>
      <c r="E17" s="37"/>
    </row>
    <row r="18" spans="1:5" ht="15.75" customHeight="1">
      <c r="A18" s="54" t="s">
        <v>31</v>
      </c>
      <c r="B18" s="54"/>
      <c r="C18" s="54"/>
      <c r="D18" s="54"/>
      <c r="E18" s="54"/>
    </row>
    <row r="19" spans="1:5" ht="15.75">
      <c r="A19" s="11" t="s">
        <v>1</v>
      </c>
      <c r="B19" s="34" t="s">
        <v>19</v>
      </c>
      <c r="C19" s="34" t="s">
        <v>2</v>
      </c>
      <c r="D19" s="34" t="s">
        <v>20</v>
      </c>
      <c r="E19" s="34" t="s">
        <v>21</v>
      </c>
    </row>
    <row r="20" spans="1:5" ht="14.25">
      <c r="A20" s="20">
        <v>1</v>
      </c>
      <c r="B20" s="21" t="s">
        <v>67</v>
      </c>
      <c r="C20" s="20" t="s">
        <v>23</v>
      </c>
      <c r="D20" s="21" t="s">
        <v>68</v>
      </c>
      <c r="E20" s="21">
        <f>1730.08</f>
        <v>1730.08</v>
      </c>
    </row>
    <row r="21" spans="1:5" ht="14.25">
      <c r="A21" s="20">
        <v>2</v>
      </c>
      <c r="B21" s="21"/>
      <c r="C21" s="21" t="s">
        <v>33</v>
      </c>
      <c r="D21" s="21"/>
      <c r="E21" s="21"/>
    </row>
    <row r="22" spans="1:5" ht="14.25">
      <c r="A22" s="20">
        <v>3</v>
      </c>
      <c r="B22" s="20"/>
      <c r="C22" s="20"/>
      <c r="D22" s="20"/>
      <c r="E22" s="20"/>
    </row>
    <row r="23" spans="1:5" ht="15">
      <c r="A23" s="36"/>
      <c r="B23" s="36" t="s">
        <v>29</v>
      </c>
      <c r="C23" s="36"/>
      <c r="D23" s="36"/>
      <c r="E23" s="36">
        <f>SUM(E20:E22)</f>
        <v>1730.08</v>
      </c>
    </row>
    <row r="24" spans="1:5" ht="12.75">
      <c r="A24" s="37"/>
      <c r="B24" s="37"/>
      <c r="C24" s="37"/>
      <c r="D24" s="37"/>
      <c r="E24" s="37"/>
    </row>
    <row r="25" spans="1:5" ht="17.25" customHeight="1">
      <c r="A25" s="54" t="s">
        <v>74</v>
      </c>
      <c r="B25" s="54"/>
      <c r="C25" s="54"/>
      <c r="D25" s="54"/>
      <c r="E25" s="54"/>
    </row>
    <row r="26" spans="1:5" ht="17.25" customHeight="1">
      <c r="A26" s="11" t="s">
        <v>1</v>
      </c>
      <c r="B26" s="34" t="s">
        <v>19</v>
      </c>
      <c r="C26" s="34" t="s">
        <v>2</v>
      </c>
      <c r="D26" s="34" t="s">
        <v>20</v>
      </c>
      <c r="E26" s="34" t="s">
        <v>21</v>
      </c>
    </row>
    <row r="27" spans="1:5" ht="14.25">
      <c r="A27" s="20">
        <v>1</v>
      </c>
      <c r="B27" s="21" t="s">
        <v>67</v>
      </c>
      <c r="C27" s="20" t="s">
        <v>23</v>
      </c>
      <c r="D27" s="21" t="s">
        <v>68</v>
      </c>
      <c r="E27" s="21">
        <f>1730.08</f>
        <v>1730.08</v>
      </c>
    </row>
    <row r="28" spans="1:5" ht="28.5">
      <c r="A28" s="20">
        <v>2</v>
      </c>
      <c r="B28" s="20" t="s">
        <v>75</v>
      </c>
      <c r="C28" s="21" t="s">
        <v>33</v>
      </c>
      <c r="D28" s="20" t="s">
        <v>76</v>
      </c>
      <c r="E28" s="20">
        <v>1993.46</v>
      </c>
    </row>
    <row r="29" spans="1:5" ht="14.25">
      <c r="A29" s="20">
        <v>3</v>
      </c>
      <c r="B29" s="21"/>
      <c r="C29" s="21" t="s">
        <v>33</v>
      </c>
      <c r="D29" s="20"/>
      <c r="E29" s="20"/>
    </row>
    <row r="30" spans="1:5" ht="14.25">
      <c r="A30" s="20"/>
      <c r="B30" s="21"/>
      <c r="C30" s="21" t="s">
        <v>33</v>
      </c>
      <c r="D30" s="20"/>
      <c r="E30" s="20"/>
    </row>
    <row r="31" spans="1:5" ht="15">
      <c r="A31" s="36"/>
      <c r="B31" s="36" t="s">
        <v>29</v>
      </c>
      <c r="C31" s="36"/>
      <c r="D31" s="36"/>
      <c r="E31" s="36">
        <f>SUM(E27:E30)</f>
        <v>3723.54</v>
      </c>
    </row>
    <row r="33" spans="1:5" ht="16.5" customHeight="1">
      <c r="A33" s="54" t="s">
        <v>77</v>
      </c>
      <c r="B33" s="54"/>
      <c r="C33" s="54"/>
      <c r="D33" s="54"/>
      <c r="E33" s="54"/>
    </row>
    <row r="34" spans="1:5" ht="16.5" customHeight="1">
      <c r="A34" s="11" t="s">
        <v>1</v>
      </c>
      <c r="B34" s="34" t="s">
        <v>19</v>
      </c>
      <c r="C34" s="34" t="s">
        <v>2</v>
      </c>
      <c r="D34" s="34" t="s">
        <v>20</v>
      </c>
      <c r="E34" s="34" t="s">
        <v>21</v>
      </c>
    </row>
    <row r="35" spans="1:5" ht="14.25">
      <c r="A35" s="20">
        <v>1</v>
      </c>
      <c r="B35" s="21" t="s">
        <v>67</v>
      </c>
      <c r="C35" s="21" t="s">
        <v>33</v>
      </c>
      <c r="D35" s="21" t="s">
        <v>68</v>
      </c>
      <c r="E35" s="21">
        <f>1730.08</f>
        <v>1730.08</v>
      </c>
    </row>
    <row r="36" spans="1:5" ht="14.25">
      <c r="A36" s="20">
        <v>2</v>
      </c>
      <c r="B36" s="25" t="s">
        <v>78</v>
      </c>
      <c r="C36" s="21" t="s">
        <v>33</v>
      </c>
      <c r="D36" s="20"/>
      <c r="E36" s="20">
        <v>5337.6</v>
      </c>
    </row>
    <row r="37" spans="1:5" ht="55.5" customHeight="1">
      <c r="A37" s="20">
        <v>3</v>
      </c>
      <c r="B37" s="24" t="s">
        <v>79</v>
      </c>
      <c r="C37" s="21" t="s">
        <v>33</v>
      </c>
      <c r="D37" s="20"/>
      <c r="E37" s="20">
        <v>232.2</v>
      </c>
    </row>
    <row r="38" spans="1:5" ht="14.25">
      <c r="A38" s="20">
        <v>4</v>
      </c>
      <c r="B38" s="25" t="s">
        <v>80</v>
      </c>
      <c r="C38" s="21" t="s">
        <v>33</v>
      </c>
      <c r="D38" s="20" t="s">
        <v>81</v>
      </c>
      <c r="E38" s="20">
        <v>868.63</v>
      </c>
    </row>
    <row r="39" spans="1:5" ht="14.25">
      <c r="A39" s="20">
        <v>5</v>
      </c>
      <c r="B39" s="25" t="s">
        <v>80</v>
      </c>
      <c r="C39" s="21" t="s">
        <v>23</v>
      </c>
      <c r="D39" s="20" t="s">
        <v>81</v>
      </c>
      <c r="E39" s="20">
        <v>1508.25</v>
      </c>
    </row>
    <row r="40" spans="1:5" ht="15">
      <c r="A40" s="36"/>
      <c r="B40" s="36" t="s">
        <v>29</v>
      </c>
      <c r="C40" s="36"/>
      <c r="D40" s="36"/>
      <c r="E40" s="36">
        <f>SUM(E35:E39)</f>
        <v>9676.76</v>
      </c>
    </row>
    <row r="41" spans="1:5" s="40" customFormat="1" ht="15">
      <c r="A41" s="39"/>
      <c r="B41" s="39"/>
      <c r="C41" s="39"/>
      <c r="D41" s="39"/>
      <c r="E41" s="39"/>
    </row>
    <row r="42" spans="1:5" ht="18" customHeight="1">
      <c r="A42" s="54" t="s">
        <v>82</v>
      </c>
      <c r="B42" s="54"/>
      <c r="C42" s="54"/>
      <c r="D42" s="54"/>
      <c r="E42" s="54"/>
    </row>
    <row r="43" spans="1:5" ht="19.5" customHeight="1">
      <c r="A43" s="11" t="s">
        <v>1</v>
      </c>
      <c r="B43" s="34" t="s">
        <v>19</v>
      </c>
      <c r="C43" s="34" t="s">
        <v>2</v>
      </c>
      <c r="D43" s="34" t="s">
        <v>20</v>
      </c>
      <c r="E43" s="34" t="s">
        <v>21</v>
      </c>
    </row>
    <row r="44" spans="1:5" ht="14.25">
      <c r="A44" s="20">
        <v>1</v>
      </c>
      <c r="B44" s="21" t="s">
        <v>67</v>
      </c>
      <c r="C44" s="21" t="s">
        <v>33</v>
      </c>
      <c r="D44" s="21" t="s">
        <v>68</v>
      </c>
      <c r="E44" s="21">
        <f>1730.08</f>
        <v>1730.08</v>
      </c>
    </row>
    <row r="45" spans="1:5" ht="15">
      <c r="A45" s="20">
        <v>2</v>
      </c>
      <c r="B45" s="41" t="s">
        <v>83</v>
      </c>
      <c r="C45" s="21" t="s">
        <v>33</v>
      </c>
      <c r="D45" s="21" t="s">
        <v>84</v>
      </c>
      <c r="E45" s="21">
        <v>942.81</v>
      </c>
    </row>
    <row r="46" spans="1:5" ht="28.5">
      <c r="A46" s="20">
        <v>3</v>
      </c>
      <c r="B46" s="20" t="s">
        <v>85</v>
      </c>
      <c r="C46" s="20" t="s">
        <v>33</v>
      </c>
      <c r="D46" s="20" t="s">
        <v>86</v>
      </c>
      <c r="E46" s="20">
        <f>894.36</f>
        <v>894.36</v>
      </c>
    </row>
    <row r="47" spans="1:5" ht="14.25">
      <c r="A47" s="20">
        <v>4</v>
      </c>
      <c r="B47" s="21"/>
      <c r="C47" s="21" t="s">
        <v>33</v>
      </c>
      <c r="D47" s="20"/>
      <c r="E47" s="20"/>
    </row>
    <row r="48" spans="1:5" ht="15">
      <c r="A48" s="36"/>
      <c r="B48" s="36" t="s">
        <v>29</v>
      </c>
      <c r="C48" s="36"/>
      <c r="D48" s="36"/>
      <c r="E48" s="36">
        <f>SUM(E44:E47)</f>
        <v>3567.25</v>
      </c>
    </row>
    <row r="49" spans="1:5" s="40" customFormat="1" ht="15">
      <c r="A49" s="39"/>
      <c r="B49" s="39"/>
      <c r="C49" s="39"/>
      <c r="D49" s="39"/>
      <c r="E49" s="39"/>
    </row>
    <row r="50" spans="1:5" ht="17.25" customHeight="1">
      <c r="A50" s="54" t="s">
        <v>46</v>
      </c>
      <c r="B50" s="54"/>
      <c r="C50" s="54"/>
      <c r="D50" s="54"/>
      <c r="E50" s="54"/>
    </row>
    <row r="51" spans="1:5" ht="15.75">
      <c r="A51" s="11" t="s">
        <v>1</v>
      </c>
      <c r="B51" s="34" t="s">
        <v>19</v>
      </c>
      <c r="C51" s="34" t="s">
        <v>2</v>
      </c>
      <c r="D51" s="34" t="s">
        <v>20</v>
      </c>
      <c r="E51" s="34" t="s">
        <v>21</v>
      </c>
    </row>
    <row r="52" spans="1:5" ht="42.75">
      <c r="A52" s="20">
        <v>1</v>
      </c>
      <c r="B52" s="42" t="s">
        <v>87</v>
      </c>
      <c r="C52" s="21" t="s">
        <v>33</v>
      </c>
      <c r="D52" s="21"/>
      <c r="E52" s="21">
        <f>1009.47</f>
        <v>1009.47</v>
      </c>
    </row>
    <row r="53" spans="1:5" ht="28.5">
      <c r="A53" s="20">
        <v>2</v>
      </c>
      <c r="B53" s="21" t="s">
        <v>88</v>
      </c>
      <c r="C53" s="21" t="s">
        <v>33</v>
      </c>
      <c r="D53" s="20" t="s">
        <v>89</v>
      </c>
      <c r="E53" s="20">
        <f>348.2</f>
        <v>348.2</v>
      </c>
    </row>
    <row r="54" spans="1:5" ht="14.25">
      <c r="A54" s="20">
        <v>3</v>
      </c>
      <c r="B54" s="21" t="s">
        <v>90</v>
      </c>
      <c r="C54" s="20" t="s">
        <v>33</v>
      </c>
      <c r="D54" s="20" t="s">
        <v>91</v>
      </c>
      <c r="E54" s="20">
        <v>1730.08</v>
      </c>
    </row>
    <row r="55" spans="1:5" ht="14.25">
      <c r="A55" s="20">
        <v>4</v>
      </c>
      <c r="B55" s="20"/>
      <c r="C55" s="20" t="s">
        <v>33</v>
      </c>
      <c r="D55" s="20"/>
      <c r="E55" s="20"/>
    </row>
    <row r="56" spans="1:5" ht="15">
      <c r="A56" s="36"/>
      <c r="B56" s="36" t="s">
        <v>29</v>
      </c>
      <c r="C56" s="36"/>
      <c r="D56" s="36"/>
      <c r="E56" s="36">
        <f>E52+E53+E54+E55</f>
        <v>3087.75</v>
      </c>
    </row>
    <row r="57" spans="1:5" s="40" customFormat="1" ht="15">
      <c r="A57" s="39"/>
      <c r="B57" s="39"/>
      <c r="C57" s="39"/>
      <c r="D57" s="39"/>
      <c r="E57" s="39"/>
    </row>
    <row r="58" spans="1:5" ht="15.75" customHeight="1">
      <c r="A58" s="54" t="s">
        <v>92</v>
      </c>
      <c r="B58" s="54"/>
      <c r="C58" s="54"/>
      <c r="D58" s="54"/>
      <c r="E58" s="54"/>
    </row>
    <row r="59" spans="1:5" ht="15.75">
      <c r="A59" s="11" t="s">
        <v>1</v>
      </c>
      <c r="B59" s="34" t="s">
        <v>19</v>
      </c>
      <c r="C59" s="34" t="s">
        <v>2</v>
      </c>
      <c r="D59" s="34" t="s">
        <v>20</v>
      </c>
      <c r="E59" s="34" t="s">
        <v>21</v>
      </c>
    </row>
    <row r="60" spans="1:5" ht="14.25">
      <c r="A60" s="20">
        <v>1</v>
      </c>
      <c r="B60" s="21" t="s">
        <v>90</v>
      </c>
      <c r="C60" s="21" t="s">
        <v>33</v>
      </c>
      <c r="D60" s="21" t="s">
        <v>91</v>
      </c>
      <c r="E60" s="20">
        <v>1730.08</v>
      </c>
    </row>
    <row r="61" spans="1:5" ht="14.25">
      <c r="A61" s="20">
        <v>2</v>
      </c>
      <c r="B61" s="21"/>
      <c r="C61" s="20" t="s">
        <v>33</v>
      </c>
      <c r="D61" s="20"/>
      <c r="E61" s="20"/>
    </row>
    <row r="62" spans="1:5" ht="15">
      <c r="A62" s="20">
        <v>3</v>
      </c>
      <c r="B62" s="26"/>
      <c r="C62" s="20" t="s">
        <v>33</v>
      </c>
      <c r="D62" s="20"/>
      <c r="E62" s="20"/>
    </row>
    <row r="63" spans="1:5" ht="15">
      <c r="A63" s="36"/>
      <c r="B63" s="36" t="s">
        <v>29</v>
      </c>
      <c r="C63" s="36"/>
      <c r="D63" s="36"/>
      <c r="E63" s="36">
        <f>SUM(E59:E62)</f>
        <v>1730.08</v>
      </c>
    </row>
    <row r="64" spans="1:5" s="40" customFormat="1" ht="15">
      <c r="A64" s="39"/>
      <c r="B64" s="39"/>
      <c r="C64" s="39"/>
      <c r="D64" s="39"/>
      <c r="E64" s="39"/>
    </row>
    <row r="65" spans="1:5" ht="17.25" customHeight="1">
      <c r="A65" s="54" t="s">
        <v>93</v>
      </c>
      <c r="B65" s="54"/>
      <c r="C65" s="54"/>
      <c r="D65" s="54"/>
      <c r="E65" s="54"/>
    </row>
    <row r="66" spans="1:5" ht="17.25" customHeight="1">
      <c r="A66" s="11" t="s">
        <v>1</v>
      </c>
      <c r="B66" s="34" t="s">
        <v>19</v>
      </c>
      <c r="C66" s="34" t="s">
        <v>2</v>
      </c>
      <c r="D66" s="34" t="s">
        <v>20</v>
      </c>
      <c r="E66" s="34" t="s">
        <v>21</v>
      </c>
    </row>
    <row r="67" spans="1:5" ht="14.25">
      <c r="A67" s="20">
        <v>1</v>
      </c>
      <c r="B67" s="21" t="s">
        <v>90</v>
      </c>
      <c r="C67" s="21" t="s">
        <v>94</v>
      </c>
      <c r="D67" s="20" t="s">
        <v>91</v>
      </c>
      <c r="E67" s="20">
        <v>1730.08</v>
      </c>
    </row>
    <row r="68" spans="1:5" ht="14.25">
      <c r="A68" s="20">
        <v>2</v>
      </c>
      <c r="B68" s="19"/>
      <c r="C68" s="21" t="s">
        <v>23</v>
      </c>
      <c r="D68" s="20"/>
      <c r="E68" s="20"/>
    </row>
    <row r="69" spans="1:5" ht="14.25">
      <c r="A69" s="20">
        <v>3</v>
      </c>
      <c r="B69" s="21"/>
      <c r="C69" s="20" t="s">
        <v>95</v>
      </c>
      <c r="D69" s="20"/>
      <c r="E69" s="20"/>
    </row>
    <row r="70" spans="1:5" ht="15">
      <c r="A70" s="20">
        <v>4</v>
      </c>
      <c r="B70" s="26"/>
      <c r="C70" s="21" t="s">
        <v>33</v>
      </c>
      <c r="D70" s="21"/>
      <c r="E70" s="21"/>
    </row>
    <row r="71" spans="1:5" ht="15">
      <c r="A71" s="36"/>
      <c r="B71" s="36" t="s">
        <v>29</v>
      </c>
      <c r="C71" s="36"/>
      <c r="D71" s="36"/>
      <c r="E71" s="36">
        <f>SUM(E67:E70)</f>
        <v>1730.08</v>
      </c>
    </row>
    <row r="72" spans="1:5" s="40" customFormat="1" ht="15">
      <c r="A72" s="39"/>
      <c r="B72" s="39"/>
      <c r="C72" s="39"/>
      <c r="D72" s="39"/>
      <c r="E72" s="39"/>
    </row>
    <row r="73" spans="1:5" ht="18">
      <c r="A73" s="53" t="s">
        <v>96</v>
      </c>
      <c r="B73" s="53"/>
      <c r="C73" s="53"/>
      <c r="D73" s="53"/>
      <c r="E73" s="53"/>
    </row>
    <row r="74" spans="1:5" ht="15.75">
      <c r="A74" s="11" t="s">
        <v>1</v>
      </c>
      <c r="B74" s="34" t="s">
        <v>19</v>
      </c>
      <c r="C74" s="34" t="s">
        <v>2</v>
      </c>
      <c r="D74" s="34" t="s">
        <v>20</v>
      </c>
      <c r="E74" s="34" t="s">
        <v>21</v>
      </c>
    </row>
    <row r="75" spans="1:5" ht="14.25">
      <c r="A75" s="20">
        <v>1</v>
      </c>
      <c r="B75" s="21" t="s">
        <v>90</v>
      </c>
      <c r="C75" s="21" t="s">
        <v>33</v>
      </c>
      <c r="D75" s="21" t="s">
        <v>91</v>
      </c>
      <c r="E75" s="20">
        <v>1730.08</v>
      </c>
    </row>
    <row r="76" spans="1:5" ht="15">
      <c r="A76" s="20">
        <v>2</v>
      </c>
      <c r="B76" s="26"/>
      <c r="C76" s="20" t="s">
        <v>33</v>
      </c>
      <c r="D76" s="20"/>
      <c r="E76" s="20"/>
    </row>
    <row r="77" spans="1:5" ht="15">
      <c r="A77" s="20">
        <v>3</v>
      </c>
      <c r="B77" s="26"/>
      <c r="C77" s="20" t="s">
        <v>33</v>
      </c>
      <c r="D77" s="20"/>
      <c r="E77" s="20"/>
    </row>
    <row r="78" spans="1:5" ht="15">
      <c r="A78" s="43"/>
      <c r="B78" s="36" t="s">
        <v>29</v>
      </c>
      <c r="C78" s="36"/>
      <c r="D78" s="36"/>
      <c r="E78" s="36">
        <f>SUM(E75:E77)</f>
        <v>1730.08</v>
      </c>
    </row>
    <row r="79" spans="1:5" s="40" customFormat="1" ht="15">
      <c r="A79" s="28"/>
      <c r="B79" s="39"/>
      <c r="C79" s="39"/>
      <c r="D79" s="39"/>
      <c r="E79" s="39"/>
    </row>
    <row r="80" spans="1:5" ht="17.25" customHeight="1">
      <c r="A80" s="54" t="s">
        <v>97</v>
      </c>
      <c r="B80" s="54"/>
      <c r="C80" s="54"/>
      <c r="D80" s="54"/>
      <c r="E80" s="54"/>
    </row>
    <row r="81" spans="1:5" ht="15.75">
      <c r="A81" s="11" t="s">
        <v>1</v>
      </c>
      <c r="B81" s="34" t="s">
        <v>19</v>
      </c>
      <c r="C81" s="34" t="s">
        <v>2</v>
      </c>
      <c r="D81" s="34" t="s">
        <v>20</v>
      </c>
      <c r="E81" s="34" t="s">
        <v>21</v>
      </c>
    </row>
    <row r="82" spans="1:5" ht="14.25">
      <c r="A82" s="20">
        <v>1</v>
      </c>
      <c r="B82" s="21" t="s">
        <v>90</v>
      </c>
      <c r="C82" s="21" t="s">
        <v>33</v>
      </c>
      <c r="D82" s="21" t="s">
        <v>91</v>
      </c>
      <c r="E82" s="20">
        <v>1730.08</v>
      </c>
    </row>
    <row r="83" spans="1:5" ht="15">
      <c r="A83" s="20">
        <v>2</v>
      </c>
      <c r="B83" s="26"/>
      <c r="C83" s="20" t="s">
        <v>33</v>
      </c>
      <c r="D83" s="20"/>
      <c r="E83" s="20"/>
    </row>
    <row r="84" spans="1:5" ht="15">
      <c r="A84" s="20">
        <v>3</v>
      </c>
      <c r="B84" s="26"/>
      <c r="C84" s="20" t="s">
        <v>33</v>
      </c>
      <c r="D84" s="20"/>
      <c r="E84" s="20"/>
    </row>
    <row r="85" spans="1:5" ht="15">
      <c r="A85" s="43"/>
      <c r="B85" s="36" t="s">
        <v>29</v>
      </c>
      <c r="C85" s="36"/>
      <c r="D85" s="36"/>
      <c r="E85" s="36">
        <f>SUM(E82:E84)</f>
        <v>1730.08</v>
      </c>
    </row>
    <row r="86" spans="1:5" ht="15">
      <c r="A86" s="20"/>
      <c r="B86" s="26"/>
      <c r="C86" s="20"/>
      <c r="D86" s="20"/>
      <c r="E86" s="20"/>
    </row>
    <row r="87" spans="1:5" ht="17.25" customHeight="1">
      <c r="A87" s="54" t="s">
        <v>98</v>
      </c>
      <c r="B87" s="54"/>
      <c r="C87" s="54"/>
      <c r="D87" s="54"/>
      <c r="E87" s="54"/>
    </row>
    <row r="88" spans="1:5" ht="15.75">
      <c r="A88" s="11" t="s">
        <v>1</v>
      </c>
      <c r="B88" s="34" t="s">
        <v>19</v>
      </c>
      <c r="C88" s="34" t="s">
        <v>2</v>
      </c>
      <c r="D88" s="34" t="s">
        <v>20</v>
      </c>
      <c r="E88" s="34" t="s">
        <v>21</v>
      </c>
    </row>
    <row r="89" spans="1:5" ht="14.25">
      <c r="A89" s="20">
        <v>1</v>
      </c>
      <c r="B89" s="21" t="s">
        <v>90</v>
      </c>
      <c r="C89" s="20" t="s">
        <v>33</v>
      </c>
      <c r="D89" s="20" t="s">
        <v>91</v>
      </c>
      <c r="E89" s="20">
        <v>1730.08</v>
      </c>
    </row>
    <row r="90" spans="1:5" ht="28.5">
      <c r="A90" s="20">
        <v>2</v>
      </c>
      <c r="B90" s="42" t="s">
        <v>99</v>
      </c>
      <c r="C90" s="20" t="s">
        <v>33</v>
      </c>
      <c r="D90" s="20"/>
      <c r="E90" s="20">
        <v>7898.31</v>
      </c>
    </row>
    <row r="91" spans="1:5" ht="15">
      <c r="A91" s="20">
        <v>3</v>
      </c>
      <c r="B91" s="26"/>
      <c r="C91" s="21" t="s">
        <v>33</v>
      </c>
      <c r="D91" s="21"/>
      <c r="E91" s="21"/>
    </row>
    <row r="92" spans="1:5" ht="15">
      <c r="A92" s="43"/>
      <c r="B92" s="36" t="s">
        <v>29</v>
      </c>
      <c r="C92" s="36"/>
      <c r="D92" s="36"/>
      <c r="E92" s="36">
        <f>SUM(E89:E91)</f>
        <v>9628.39</v>
      </c>
    </row>
    <row r="93" spans="1:5" ht="15">
      <c r="A93" s="20"/>
      <c r="B93" s="26"/>
      <c r="C93" s="20"/>
      <c r="D93" s="20"/>
      <c r="E93" s="20"/>
    </row>
    <row r="94" spans="1:5" ht="15">
      <c r="A94" s="44"/>
      <c r="B94" s="44" t="s">
        <v>65</v>
      </c>
      <c r="C94" s="44"/>
      <c r="D94" s="44"/>
      <c r="E94" s="44">
        <f>E6+E16+E23+E31+E40+E48+E56+E63+E71+E78+E85+E92</f>
        <v>53364.70000000001</v>
      </c>
    </row>
  </sheetData>
  <sheetProtection selectLockedCells="1" selectUnlockedCells="1"/>
  <mergeCells count="12">
    <mergeCell ref="A50:E50"/>
    <mergeCell ref="A58:E58"/>
    <mergeCell ref="A65:E65"/>
    <mergeCell ref="A73:E73"/>
    <mergeCell ref="A80:E80"/>
    <mergeCell ref="A87:E87"/>
    <mergeCell ref="A1:E1"/>
    <mergeCell ref="A8:E8"/>
    <mergeCell ref="A18:E18"/>
    <mergeCell ref="A25:E25"/>
    <mergeCell ref="A33:E33"/>
    <mergeCell ref="A42:E4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2020-03-11T06:07:15Z</dcterms:modified>
  <cp:category/>
  <cp:version/>
  <cp:contentType/>
  <cp:contentStatus/>
</cp:coreProperties>
</file>